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.03.2016" sheetId="1" r:id="rId1"/>
  </sheets>
  <calcPr calcId="145621"/>
</workbook>
</file>

<file path=xl/calcChain.xml><?xml version="1.0" encoding="utf-8"?>
<calcChain xmlns="http://schemas.openxmlformats.org/spreadsheetml/2006/main">
  <c r="S41" i="1" l="1"/>
  <c r="P41" i="1"/>
  <c r="T41" i="1" s="1"/>
  <c r="O41" i="1"/>
  <c r="S40" i="1"/>
  <c r="P40" i="1"/>
  <c r="T40" i="1" s="1"/>
  <c r="O40" i="1"/>
  <c r="P39" i="1"/>
  <c r="T39" i="1" s="1"/>
  <c r="O39" i="1"/>
  <c r="S39" i="1" s="1"/>
  <c r="T38" i="1"/>
  <c r="P38" i="1"/>
  <c r="O38" i="1"/>
  <c r="S38" i="1" s="1"/>
  <c r="T37" i="1"/>
  <c r="P37" i="1"/>
  <c r="O37" i="1"/>
  <c r="S37" i="1" s="1"/>
  <c r="T36" i="1"/>
  <c r="P36" i="1"/>
  <c r="O36" i="1"/>
  <c r="S36" i="1" s="1"/>
  <c r="T35" i="1"/>
  <c r="P35" i="1"/>
  <c r="O35" i="1"/>
  <c r="S35" i="1" s="1"/>
  <c r="T34" i="1"/>
  <c r="P34" i="1"/>
  <c r="O34" i="1"/>
  <c r="S34" i="1" s="1"/>
  <c r="T33" i="1"/>
  <c r="P33" i="1"/>
  <c r="O33" i="1"/>
  <c r="S33" i="1" s="1"/>
  <c r="R42" i="1"/>
  <c r="Q42" i="1"/>
  <c r="N32" i="1"/>
  <c r="N42" i="1" s="1"/>
  <c r="M32" i="1"/>
  <c r="M42" i="1" s="1"/>
  <c r="L32" i="1"/>
  <c r="L42" i="1" s="1"/>
  <c r="K32" i="1"/>
  <c r="K42" i="1" s="1"/>
  <c r="J32" i="1"/>
  <c r="J42" i="1" s="1"/>
  <c r="I32" i="1"/>
  <c r="I42" i="1" s="1"/>
  <c r="H32" i="1"/>
  <c r="G32" i="1"/>
  <c r="F42" i="1"/>
  <c r="E42" i="1"/>
  <c r="D42" i="1"/>
  <c r="C42" i="1"/>
  <c r="S31" i="1"/>
  <c r="P31" i="1"/>
  <c r="T31" i="1" s="1"/>
  <c r="O31" i="1"/>
  <c r="S30" i="1"/>
  <c r="P30" i="1"/>
  <c r="T30" i="1" s="1"/>
  <c r="O30" i="1"/>
  <c r="S29" i="1"/>
  <c r="P29" i="1"/>
  <c r="T29" i="1" s="1"/>
  <c r="O29" i="1"/>
  <c r="S28" i="1"/>
  <c r="P28" i="1"/>
  <c r="T28" i="1" s="1"/>
  <c r="O28" i="1"/>
  <c r="S27" i="1"/>
  <c r="P27" i="1"/>
  <c r="T27" i="1" s="1"/>
  <c r="O27" i="1"/>
  <c r="S26" i="1"/>
  <c r="P26" i="1"/>
  <c r="T26" i="1" s="1"/>
  <c r="O26" i="1"/>
  <c r="S25" i="1"/>
  <c r="P25" i="1"/>
  <c r="T25" i="1" s="1"/>
  <c r="O25" i="1"/>
  <c r="S24" i="1"/>
  <c r="P24" i="1"/>
  <c r="T24" i="1" s="1"/>
  <c r="O24" i="1"/>
  <c r="S23" i="1"/>
  <c r="P23" i="1"/>
  <c r="T23" i="1" s="1"/>
  <c r="O23" i="1"/>
  <c r="S22" i="1"/>
  <c r="P22" i="1"/>
  <c r="T22" i="1" s="1"/>
  <c r="O22" i="1"/>
  <c r="S21" i="1"/>
  <c r="P21" i="1"/>
  <c r="T21" i="1" s="1"/>
  <c r="O21" i="1"/>
  <c r="S20" i="1"/>
  <c r="P20" i="1"/>
  <c r="T20" i="1" s="1"/>
  <c r="O20" i="1"/>
  <c r="S19" i="1"/>
  <c r="P19" i="1"/>
  <c r="T19" i="1" s="1"/>
  <c r="O19" i="1"/>
  <c r="P18" i="1"/>
  <c r="T18" i="1" s="1"/>
  <c r="H18" i="1"/>
  <c r="H42" i="1" s="1"/>
  <c r="G18" i="1"/>
  <c r="G42" i="1" s="1"/>
  <c r="T17" i="1"/>
  <c r="P17" i="1"/>
  <c r="O17" i="1"/>
  <c r="S17" i="1" s="1"/>
  <c r="T16" i="1"/>
  <c r="P16" i="1"/>
  <c r="O16" i="1"/>
  <c r="S16" i="1" s="1"/>
  <c r="T15" i="1"/>
  <c r="P15" i="1"/>
  <c r="O15" i="1"/>
  <c r="S15" i="1" s="1"/>
  <c r="T14" i="1"/>
  <c r="P14" i="1"/>
  <c r="O14" i="1"/>
  <c r="S14" i="1" s="1"/>
  <c r="T13" i="1"/>
  <c r="P13" i="1"/>
  <c r="O13" i="1"/>
  <c r="S13" i="1" s="1"/>
  <c r="T12" i="1"/>
  <c r="P12" i="1"/>
  <c r="O12" i="1"/>
  <c r="S12" i="1" s="1"/>
  <c r="T11" i="1"/>
  <c r="P11" i="1"/>
  <c r="O11" i="1"/>
  <c r="S11" i="1" s="1"/>
  <c r="T10" i="1"/>
  <c r="P10" i="1"/>
  <c r="O10" i="1"/>
  <c r="S10" i="1" s="1"/>
  <c r="T9" i="1"/>
  <c r="P9" i="1"/>
  <c r="O9" i="1"/>
  <c r="S9" i="1" s="1"/>
  <c r="T8" i="1"/>
  <c r="P8" i="1"/>
  <c r="O8" i="1"/>
  <c r="S8" i="1" s="1"/>
  <c r="T7" i="1"/>
  <c r="P7" i="1"/>
  <c r="O7" i="1"/>
  <c r="S7" i="1" s="1"/>
  <c r="T6" i="1"/>
  <c r="P6" i="1"/>
  <c r="O6" i="1"/>
  <c r="P42" i="1" l="1"/>
  <c r="P32" i="1"/>
  <c r="T32" i="1" s="1"/>
  <c r="T42" i="1" s="1"/>
  <c r="S6" i="1"/>
  <c r="O18" i="1"/>
  <c r="S18" i="1" s="1"/>
  <c r="O32" i="1"/>
  <c r="S32" i="1" s="1"/>
  <c r="S42" i="1" l="1"/>
  <c r="O42" i="1"/>
</calcChain>
</file>

<file path=xl/sharedStrings.xml><?xml version="1.0" encoding="utf-8"?>
<sst xmlns="http://schemas.openxmlformats.org/spreadsheetml/2006/main" count="70" uniqueCount="55">
  <si>
    <t xml:space="preserve">                                                                                                                         STATE BANK OF INDIA, CORPORATE CENTRE, MUMBAI                                                         </t>
  </si>
  <si>
    <t xml:space="preserve">                                                                                                       PRIME MINISTER'S NEW 15 POINT PROGRAMME FOR THE WELFARE OF MINORITIES                                  (Amt. in lakhs)                                                              </t>
  </si>
  <si>
    <t>Annexure-A</t>
  </si>
  <si>
    <t>Sl No</t>
  </si>
  <si>
    <t>State</t>
  </si>
  <si>
    <t xml:space="preserve">      Christians</t>
  </si>
  <si>
    <t xml:space="preserve">        Muslims</t>
  </si>
  <si>
    <t xml:space="preserve">        Budhists</t>
  </si>
  <si>
    <t xml:space="preserve">         Sikhs</t>
  </si>
  <si>
    <t xml:space="preserve">     Zoroastrians</t>
  </si>
  <si>
    <t>JAIN</t>
  </si>
  <si>
    <t xml:space="preserve">         Total</t>
  </si>
  <si>
    <t xml:space="preserve">         Others</t>
  </si>
  <si>
    <t xml:space="preserve">  Total PSL Adv</t>
  </si>
  <si>
    <t>No of a/c</t>
  </si>
  <si>
    <t>Amt O/S</t>
  </si>
  <si>
    <t>No. of a/c</t>
  </si>
  <si>
    <t>Andhra Pradesh</t>
  </si>
  <si>
    <t>Arunachal Pradesh</t>
  </si>
  <si>
    <t>Assam</t>
  </si>
  <si>
    <t>Bihar</t>
  </si>
  <si>
    <t>Chandigarh</t>
  </si>
  <si>
    <t>Chattisgarh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</si>
  <si>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</si>
  <si>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</si>
  <si>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</si>
  <si>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</si>
  <si>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</si>
  <si>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</si>
  <si>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</si>
  <si>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</si>
  <si>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</si>
  <si>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</si>
  <si>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Lakshadeep</t>
  </si>
  <si>
    <t>Madhya Pradesh</t>
  </si>
  <si>
    <t>Maharastra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</si>
  <si>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</si>
  <si>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</si>
  <si>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</si>
  <si>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</si>
  <si>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</si>
  <si>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</si>
  <si>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</si>
  <si>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</si>
  <si>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</si>
  <si>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Telengana</t>
  </si>
  <si>
    <t>Tripura</t>
  </si>
  <si>
    <t>Uttar Pradesh</t>
  </si>
  <si>
    <t>Uttarakhand</t>
  </si>
  <si>
    <t>All India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</si>
  <si>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>QUARTERLY INFORMATION AS AT THE QUARTER ENDED31.03.2016</t>
    </r>
  </si>
  <si>
    <t>A&amp;N Islands</t>
  </si>
  <si>
    <t>Dadra &amp; Nagar haveli</t>
  </si>
  <si>
    <t>Puducherry</t>
  </si>
  <si>
    <t>West Bengal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</si>
</sst>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1" fontId="2" fillId="2" borderId="1" xfId="0" applyNumberFormat="1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2" fontId="2" fillId="2" borderId="1" xfId="0" applyNumberFormat="1" applyFont="1" applyFill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C1" workbookViewId="0">
      <selection activeCell="T42" sqref="T42"/>
    </sheetView>
  </sheetViews>
  <sheetFormatPr defaultRowHeight="15" x14ac:dyDescent="0.25"/>
  <cols>
    <col min="1" max="1" width="6.5703125" customWidth="1"/>
    <col min="2" max="2" width="20.28515625" customWidth="1"/>
    <col min="3" max="3" width="10.7109375" bestFit="1" customWidth="1"/>
    <col min="4" max="6" width="12.28515625" bestFit="1" customWidth="1"/>
    <col min="7" max="10" width="10.7109375" bestFit="1" customWidth="1"/>
    <col min="11" max="13" width="9.28515625" bestFit="1" customWidth="1"/>
    <col min="14" max="14" width="11.42578125" bestFit="1" customWidth="1"/>
    <col min="15" max="16" width="12.28515625" bestFit="1" customWidth="1"/>
    <col min="17" max="17" width="10.7109375" customWidth="1"/>
    <col min="18" max="18" width="9.85546875" customWidth="1"/>
    <col min="19" max="19" width="10.28515625" customWidth="1"/>
    <col min="20" max="20" width="9.85546875" customWidth="1"/>
  </cols>
  <sheetData>
    <row r="1" spans="1:20" ht="15.75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5.75" x14ac:dyDescent="0.25">
      <c r="A2" s="20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5.75" x14ac:dyDescent="0.25">
      <c r="A3" s="15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25" t="s">
        <v>2</v>
      </c>
      <c r="T3" s="26"/>
    </row>
    <row r="4" spans="1:20" ht="15.75" x14ac:dyDescent="0.25">
      <c r="A4" s="1" t="s">
        <v>3</v>
      </c>
      <c r="B4" s="2" t="s">
        <v>4</v>
      </c>
      <c r="C4" s="27" t="s">
        <v>5</v>
      </c>
      <c r="D4" s="27"/>
      <c r="E4" s="27" t="s">
        <v>6</v>
      </c>
      <c r="F4" s="27"/>
      <c r="G4" s="27" t="s">
        <v>7</v>
      </c>
      <c r="H4" s="27"/>
      <c r="I4" s="14" t="s">
        <v>8</v>
      </c>
      <c r="J4" s="14"/>
      <c r="K4" s="14" t="s">
        <v>9</v>
      </c>
      <c r="L4" s="14"/>
      <c r="M4" s="28" t="s">
        <v>10</v>
      </c>
      <c r="N4" s="29"/>
      <c r="O4" s="14" t="s">
        <v>11</v>
      </c>
      <c r="P4" s="14"/>
      <c r="Q4" s="14" t="s">
        <v>12</v>
      </c>
      <c r="R4" s="14"/>
      <c r="S4" s="14" t="s">
        <v>13</v>
      </c>
      <c r="T4" s="14"/>
    </row>
    <row r="5" spans="1:20" ht="15.75" x14ac:dyDescent="0.25">
      <c r="A5" s="1"/>
      <c r="B5" s="1"/>
      <c r="C5" s="3" t="s">
        <v>14</v>
      </c>
      <c r="D5" s="3" t="s">
        <v>15</v>
      </c>
      <c r="E5" s="3" t="s">
        <v>14</v>
      </c>
      <c r="F5" s="3" t="s">
        <v>15</v>
      </c>
      <c r="G5" s="3" t="s">
        <v>14</v>
      </c>
      <c r="H5" s="3" t="s">
        <v>15</v>
      </c>
      <c r="I5" s="3" t="s">
        <v>14</v>
      </c>
      <c r="J5" s="3" t="s">
        <v>15</v>
      </c>
      <c r="K5" s="3" t="s">
        <v>16</v>
      </c>
      <c r="L5" s="3" t="s">
        <v>15</v>
      </c>
      <c r="M5" s="3" t="s">
        <v>14</v>
      </c>
      <c r="N5" s="3" t="s">
        <v>15</v>
      </c>
      <c r="O5" s="3" t="s">
        <v>14</v>
      </c>
      <c r="P5" s="3" t="s">
        <v>15</v>
      </c>
      <c r="Q5" s="3" t="s">
        <v>14</v>
      </c>
      <c r="R5" s="3" t="s">
        <v>15</v>
      </c>
      <c r="S5" s="3" t="s">
        <v>14</v>
      </c>
      <c r="T5" s="3" t="s">
        <v>15</v>
      </c>
    </row>
    <row r="6" spans="1:20" ht="15.75" x14ac:dyDescent="0.25">
      <c r="A6" s="5">
        <v>1</v>
      </c>
      <c r="B6" s="4" t="s">
        <v>51</v>
      </c>
      <c r="C6" s="4">
        <v>4671</v>
      </c>
      <c r="D6" s="6">
        <v>4941</v>
      </c>
      <c r="E6" s="4">
        <v>3860</v>
      </c>
      <c r="F6" s="6">
        <v>6509</v>
      </c>
      <c r="G6" s="4">
        <v>0</v>
      </c>
      <c r="H6" s="4">
        <v>0</v>
      </c>
      <c r="I6" s="4">
        <v>87</v>
      </c>
      <c r="J6" s="4">
        <v>59</v>
      </c>
      <c r="K6" s="4">
        <v>0</v>
      </c>
      <c r="L6" s="4">
        <v>0</v>
      </c>
      <c r="M6" s="4">
        <v>0</v>
      </c>
      <c r="N6" s="4">
        <v>0</v>
      </c>
      <c r="O6" s="7">
        <f>SUM(C6+E6+G6+I6+K6+M6)</f>
        <v>8618</v>
      </c>
      <c r="P6" s="8">
        <f>SUM(D6+F6+H6+J6+L6+N6)</f>
        <v>11509</v>
      </c>
      <c r="Q6" s="4">
        <v>6142</v>
      </c>
      <c r="R6" s="4">
        <v>23723</v>
      </c>
      <c r="S6" s="7">
        <f>SUM(O6,Q6)</f>
        <v>14760</v>
      </c>
      <c r="T6" s="8">
        <f>SUM(P6,R6)</f>
        <v>35232</v>
      </c>
    </row>
    <row r="7" spans="1:20" ht="15.75" x14ac:dyDescent="0.25">
      <c r="A7" s="5">
        <v>2</v>
      </c>
      <c r="B7" s="4" t="s">
        <v>17</v>
      </c>
      <c r="C7" s="4">
        <v>120911</v>
      </c>
      <c r="D7" s="6">
        <v>225751</v>
      </c>
      <c r="E7" s="4">
        <v>301063</v>
      </c>
      <c r="F7" s="6">
        <v>328191</v>
      </c>
      <c r="G7" s="4">
        <v>216</v>
      </c>
      <c r="H7" s="6">
        <v>114</v>
      </c>
      <c r="I7" s="4">
        <v>3175</v>
      </c>
      <c r="J7" s="6">
        <v>2026</v>
      </c>
      <c r="K7" s="6">
        <v>0</v>
      </c>
      <c r="L7" s="6">
        <v>0</v>
      </c>
      <c r="M7" s="4">
        <v>22</v>
      </c>
      <c r="N7" s="6">
        <v>31</v>
      </c>
      <c r="O7" s="7">
        <f>C7+E7+G7+I7+M7</f>
        <v>425387</v>
      </c>
      <c r="P7" s="8">
        <f t="shared" ref="P7:P41" si="0">SUM(D7+F7+H7+J7+L7+N7)</f>
        <v>556113</v>
      </c>
      <c r="Q7" s="4">
        <v>2880320</v>
      </c>
      <c r="R7" s="6">
        <v>2750583</v>
      </c>
      <c r="S7" s="7">
        <f t="shared" ref="S7:T41" si="1">SUM(O7,Q7)</f>
        <v>3305707</v>
      </c>
      <c r="T7" s="8">
        <f t="shared" si="1"/>
        <v>3306696</v>
      </c>
    </row>
    <row r="8" spans="1:20" ht="15.75" x14ac:dyDescent="0.25">
      <c r="A8" s="5">
        <v>3</v>
      </c>
      <c r="B8" s="4" t="s">
        <v>18</v>
      </c>
      <c r="C8" s="4">
        <v>8039</v>
      </c>
      <c r="D8" s="6">
        <v>20055</v>
      </c>
      <c r="E8" s="4">
        <v>2216</v>
      </c>
      <c r="F8" s="6">
        <v>1829</v>
      </c>
      <c r="G8" s="4">
        <v>3748</v>
      </c>
      <c r="H8" s="6">
        <v>3364</v>
      </c>
      <c r="I8" s="4">
        <v>0</v>
      </c>
      <c r="J8" s="6">
        <v>0</v>
      </c>
      <c r="K8" s="6">
        <v>0</v>
      </c>
      <c r="L8" s="6">
        <v>0</v>
      </c>
      <c r="M8" s="4">
        <v>0</v>
      </c>
      <c r="N8" s="9">
        <v>0</v>
      </c>
      <c r="O8" s="7">
        <f t="shared" ref="O8:O41" si="2">SUM(C8+E8+G8+I8+K8+M8)</f>
        <v>14003</v>
      </c>
      <c r="P8" s="8">
        <f t="shared" si="0"/>
        <v>25248</v>
      </c>
      <c r="Q8" s="4">
        <v>1198</v>
      </c>
      <c r="R8" s="6">
        <v>4135</v>
      </c>
      <c r="S8" s="7">
        <f t="shared" si="1"/>
        <v>15201</v>
      </c>
      <c r="T8" s="8">
        <f t="shared" si="1"/>
        <v>29383</v>
      </c>
    </row>
    <row r="9" spans="1:20" ht="15.75" x14ac:dyDescent="0.25">
      <c r="A9" s="5">
        <v>4</v>
      </c>
      <c r="B9" s="4" t="s">
        <v>19</v>
      </c>
      <c r="C9" s="4">
        <v>8334</v>
      </c>
      <c r="D9" s="6">
        <v>18453</v>
      </c>
      <c r="E9" s="4">
        <v>82066</v>
      </c>
      <c r="F9" s="6">
        <v>118450</v>
      </c>
      <c r="G9" s="4">
        <v>75</v>
      </c>
      <c r="H9" s="6">
        <v>54</v>
      </c>
      <c r="I9" s="4">
        <v>3249</v>
      </c>
      <c r="J9" s="6">
        <v>7090</v>
      </c>
      <c r="K9" s="6">
        <v>0</v>
      </c>
      <c r="L9" s="6">
        <v>0</v>
      </c>
      <c r="M9" s="4">
        <v>327</v>
      </c>
      <c r="N9" s="6">
        <v>9004</v>
      </c>
      <c r="O9" s="7">
        <f t="shared" si="2"/>
        <v>94051</v>
      </c>
      <c r="P9" s="8">
        <f t="shared" si="0"/>
        <v>153051</v>
      </c>
      <c r="Q9" s="4">
        <v>262831</v>
      </c>
      <c r="R9" s="6">
        <v>325826</v>
      </c>
      <c r="S9" s="7">
        <f t="shared" si="1"/>
        <v>356882</v>
      </c>
      <c r="T9" s="8">
        <f t="shared" si="1"/>
        <v>478877</v>
      </c>
    </row>
    <row r="10" spans="1:20" ht="15.75" x14ac:dyDescent="0.25">
      <c r="A10" s="5">
        <v>5</v>
      </c>
      <c r="B10" s="5" t="s">
        <v>20</v>
      </c>
      <c r="C10" s="5">
        <v>1219</v>
      </c>
      <c r="D10" s="10">
        <v>1335</v>
      </c>
      <c r="E10" s="5">
        <v>147790</v>
      </c>
      <c r="F10" s="10">
        <v>130340</v>
      </c>
      <c r="G10" s="5">
        <v>1373</v>
      </c>
      <c r="H10" s="10">
        <v>1981</v>
      </c>
      <c r="I10" s="5">
        <v>2175</v>
      </c>
      <c r="J10" s="10">
        <v>2394</v>
      </c>
      <c r="K10" s="10">
        <v>0</v>
      </c>
      <c r="L10" s="10">
        <v>0</v>
      </c>
      <c r="M10" s="5">
        <v>1697</v>
      </c>
      <c r="N10" s="11">
        <v>1514</v>
      </c>
      <c r="O10" s="7">
        <f>C10+E10+G10+I10+M10</f>
        <v>154254</v>
      </c>
      <c r="P10" s="8">
        <f t="shared" si="0"/>
        <v>137564</v>
      </c>
      <c r="Q10" s="5">
        <v>501861</v>
      </c>
      <c r="R10" s="10">
        <v>808524</v>
      </c>
      <c r="S10" s="7">
        <f>O10+Q10</f>
        <v>656115</v>
      </c>
      <c r="T10" s="8">
        <f t="shared" si="1"/>
        <v>946088</v>
      </c>
    </row>
    <row r="11" spans="1:20" ht="15.75" x14ac:dyDescent="0.25">
      <c r="A11" s="5">
        <v>6</v>
      </c>
      <c r="B11" s="4" t="s">
        <v>21</v>
      </c>
      <c r="C11" s="4">
        <v>278</v>
      </c>
      <c r="D11" s="6">
        <v>251</v>
      </c>
      <c r="E11" s="4">
        <v>488</v>
      </c>
      <c r="F11" s="6">
        <v>359</v>
      </c>
      <c r="G11" s="4">
        <v>0</v>
      </c>
      <c r="H11" s="6">
        <v>0</v>
      </c>
      <c r="I11" s="4">
        <v>2298</v>
      </c>
      <c r="J11" s="6">
        <v>22239</v>
      </c>
      <c r="K11" s="6">
        <v>103</v>
      </c>
      <c r="L11" s="6">
        <v>151</v>
      </c>
      <c r="M11" s="4">
        <v>0</v>
      </c>
      <c r="N11" s="6">
        <v>0</v>
      </c>
      <c r="O11" s="7">
        <f t="shared" si="2"/>
        <v>3167</v>
      </c>
      <c r="P11" s="8">
        <f t="shared" si="0"/>
        <v>23000</v>
      </c>
      <c r="Q11" s="4">
        <v>3344</v>
      </c>
      <c r="R11" s="6">
        <v>72159</v>
      </c>
      <c r="S11" s="7">
        <f t="shared" si="1"/>
        <v>6511</v>
      </c>
      <c r="T11" s="8">
        <f t="shared" si="1"/>
        <v>95159</v>
      </c>
    </row>
    <row r="12" spans="1:20" ht="15.75" x14ac:dyDescent="0.25">
      <c r="A12" s="5">
        <v>7</v>
      </c>
      <c r="B12" s="4" t="s">
        <v>22</v>
      </c>
      <c r="C12" s="4">
        <v>6564</v>
      </c>
      <c r="D12" s="6">
        <v>7666</v>
      </c>
      <c r="E12" s="4">
        <v>6849</v>
      </c>
      <c r="F12" s="6">
        <v>8074</v>
      </c>
      <c r="G12" s="4">
        <v>1558</v>
      </c>
      <c r="H12" s="6">
        <v>1793</v>
      </c>
      <c r="I12" s="4">
        <v>3034</v>
      </c>
      <c r="J12" s="6">
        <v>4287</v>
      </c>
      <c r="K12" s="6">
        <v>0</v>
      </c>
      <c r="L12" s="6">
        <v>0</v>
      </c>
      <c r="M12" s="4">
        <v>2278</v>
      </c>
      <c r="N12" s="6">
        <v>5092</v>
      </c>
      <c r="O12" s="7">
        <f t="shared" si="2"/>
        <v>20283</v>
      </c>
      <c r="P12" s="8">
        <f t="shared" si="0"/>
        <v>26912</v>
      </c>
      <c r="Q12" s="4">
        <v>184211</v>
      </c>
      <c r="R12" s="6">
        <v>579186</v>
      </c>
      <c r="S12" s="7">
        <f t="shared" si="1"/>
        <v>204494</v>
      </c>
      <c r="T12" s="8">
        <f t="shared" si="1"/>
        <v>606098</v>
      </c>
    </row>
    <row r="13" spans="1:20" ht="15.75" x14ac:dyDescent="0.25">
      <c r="A13" s="5">
        <v>8</v>
      </c>
      <c r="B13" s="5" t="s">
        <v>52</v>
      </c>
      <c r="C13" s="5">
        <v>11</v>
      </c>
      <c r="D13" s="10">
        <v>36</v>
      </c>
      <c r="E13" s="5">
        <v>75</v>
      </c>
      <c r="F13" s="10">
        <v>138</v>
      </c>
      <c r="G13" s="5">
        <v>0</v>
      </c>
      <c r="H13" s="10">
        <v>0</v>
      </c>
      <c r="I13" s="5">
        <v>26</v>
      </c>
      <c r="J13" s="10">
        <v>39</v>
      </c>
      <c r="K13" s="10">
        <v>3</v>
      </c>
      <c r="L13" s="10">
        <v>5</v>
      </c>
      <c r="M13" s="5">
        <v>13</v>
      </c>
      <c r="N13" s="10">
        <v>56</v>
      </c>
      <c r="O13" s="7">
        <f t="shared" si="2"/>
        <v>128</v>
      </c>
      <c r="P13" s="8">
        <f t="shared" si="0"/>
        <v>274</v>
      </c>
      <c r="Q13" s="5">
        <v>944</v>
      </c>
      <c r="R13" s="10">
        <v>4816</v>
      </c>
      <c r="S13" s="7">
        <f t="shared" si="1"/>
        <v>1072</v>
      </c>
      <c r="T13" s="8">
        <f t="shared" si="1"/>
        <v>5090</v>
      </c>
    </row>
    <row r="14" spans="1:20" ht="15.75" x14ac:dyDescent="0.25">
      <c r="A14" s="5">
        <v>9</v>
      </c>
      <c r="B14" s="5" t="s">
        <v>23</v>
      </c>
      <c r="C14" s="5">
        <v>60</v>
      </c>
      <c r="D14" s="10">
        <v>85</v>
      </c>
      <c r="E14" s="5">
        <v>94</v>
      </c>
      <c r="F14" s="10">
        <v>139</v>
      </c>
      <c r="G14" s="5">
        <v>0</v>
      </c>
      <c r="H14" s="10">
        <v>0</v>
      </c>
      <c r="I14" s="5">
        <v>10</v>
      </c>
      <c r="J14" s="10">
        <v>23</v>
      </c>
      <c r="K14" s="10">
        <v>4</v>
      </c>
      <c r="L14" s="10">
        <v>3</v>
      </c>
      <c r="M14" s="5">
        <v>27</v>
      </c>
      <c r="N14" s="10">
        <v>201</v>
      </c>
      <c r="O14" s="7">
        <f t="shared" si="2"/>
        <v>195</v>
      </c>
      <c r="P14" s="8">
        <f t="shared" si="0"/>
        <v>451</v>
      </c>
      <c r="Q14" s="5">
        <v>980</v>
      </c>
      <c r="R14" s="10">
        <v>4304</v>
      </c>
      <c r="S14" s="7">
        <f t="shared" si="1"/>
        <v>1175</v>
      </c>
      <c r="T14" s="8">
        <f t="shared" si="1"/>
        <v>4755</v>
      </c>
    </row>
    <row r="15" spans="1:20" ht="15.75" x14ac:dyDescent="0.25">
      <c r="A15" s="5">
        <v>10</v>
      </c>
      <c r="B15" s="5" t="s">
        <v>24</v>
      </c>
      <c r="C15" s="5">
        <v>353</v>
      </c>
      <c r="D15" s="10">
        <v>407</v>
      </c>
      <c r="E15" s="5">
        <v>14766</v>
      </c>
      <c r="F15" s="10">
        <v>114446</v>
      </c>
      <c r="G15" s="5">
        <v>848</v>
      </c>
      <c r="H15" s="10">
        <v>763</v>
      </c>
      <c r="I15" s="5">
        <v>6168</v>
      </c>
      <c r="J15" s="10">
        <v>8204</v>
      </c>
      <c r="K15" s="10">
        <v>0</v>
      </c>
      <c r="L15" s="10">
        <v>0</v>
      </c>
      <c r="M15" s="5">
        <v>276</v>
      </c>
      <c r="N15" s="10">
        <v>247</v>
      </c>
      <c r="O15" s="7">
        <f t="shared" si="2"/>
        <v>22411</v>
      </c>
      <c r="P15" s="8">
        <f t="shared" si="0"/>
        <v>124067</v>
      </c>
      <c r="Q15" s="5">
        <v>9808</v>
      </c>
      <c r="R15" s="10">
        <v>340115</v>
      </c>
      <c r="S15" s="7">
        <f>O15+Q15</f>
        <v>32219</v>
      </c>
      <c r="T15" s="8">
        <f t="shared" si="1"/>
        <v>464182</v>
      </c>
    </row>
    <row r="16" spans="1:20" ht="15.75" x14ac:dyDescent="0.25">
      <c r="A16" s="5">
        <v>11</v>
      </c>
      <c r="B16" s="4" t="s">
        <v>25</v>
      </c>
      <c r="C16" s="4">
        <v>4756</v>
      </c>
      <c r="D16" s="6">
        <v>37078</v>
      </c>
      <c r="E16" s="4">
        <v>875</v>
      </c>
      <c r="F16" s="6">
        <v>5992</v>
      </c>
      <c r="G16" s="4">
        <v>957</v>
      </c>
      <c r="H16" s="6">
        <v>688</v>
      </c>
      <c r="I16" s="4">
        <v>86</v>
      </c>
      <c r="J16" s="6">
        <v>519</v>
      </c>
      <c r="K16" s="6">
        <v>3</v>
      </c>
      <c r="L16" s="6">
        <v>51</v>
      </c>
      <c r="M16" s="4">
        <v>27</v>
      </c>
      <c r="N16" s="6">
        <v>791</v>
      </c>
      <c r="O16" s="7">
        <f t="shared" si="2"/>
        <v>6704</v>
      </c>
      <c r="P16" s="8">
        <f t="shared" si="0"/>
        <v>45119</v>
      </c>
      <c r="Q16" s="4">
        <v>10151</v>
      </c>
      <c r="R16" s="6">
        <v>39310</v>
      </c>
      <c r="S16" s="7">
        <f t="shared" si="1"/>
        <v>16855</v>
      </c>
      <c r="T16" s="8">
        <f t="shared" si="1"/>
        <v>84429</v>
      </c>
    </row>
    <row r="17" spans="1:20" ht="15.75" x14ac:dyDescent="0.25">
      <c r="A17" s="5">
        <v>12</v>
      </c>
      <c r="B17" s="4" t="s">
        <v>26</v>
      </c>
      <c r="C17" s="4">
        <v>3152</v>
      </c>
      <c r="D17" s="6">
        <v>14738</v>
      </c>
      <c r="E17" s="4">
        <v>161531</v>
      </c>
      <c r="F17" s="6">
        <v>93226</v>
      </c>
      <c r="G17" s="4">
        <v>48</v>
      </c>
      <c r="H17" s="6">
        <v>413</v>
      </c>
      <c r="I17" s="4">
        <v>490</v>
      </c>
      <c r="J17" s="6">
        <v>4176</v>
      </c>
      <c r="K17" s="6">
        <v>141</v>
      </c>
      <c r="L17" s="6">
        <v>588</v>
      </c>
      <c r="M17" s="4">
        <v>13231</v>
      </c>
      <c r="N17" s="6">
        <v>96231</v>
      </c>
      <c r="O17" s="7">
        <f t="shared" si="2"/>
        <v>178593</v>
      </c>
      <c r="P17" s="8">
        <f t="shared" si="0"/>
        <v>209372</v>
      </c>
      <c r="Q17" s="4">
        <v>580022</v>
      </c>
      <c r="R17" s="6">
        <v>2331525</v>
      </c>
      <c r="S17" s="7">
        <f t="shared" si="1"/>
        <v>758615</v>
      </c>
      <c r="T17" s="8">
        <f t="shared" si="1"/>
        <v>2540897</v>
      </c>
    </row>
    <row r="18" spans="1:20" ht="15.75" x14ac:dyDescent="0.25">
      <c r="A18" s="5">
        <v>13</v>
      </c>
      <c r="B18" s="4" t="s">
        <v>27</v>
      </c>
      <c r="C18" s="4">
        <v>2397</v>
      </c>
      <c r="D18" s="4">
        <v>6601</v>
      </c>
      <c r="E18" s="4">
        <v>26525</v>
      </c>
      <c r="F18" s="4">
        <v>76717</v>
      </c>
      <c r="G18" s="4">
        <f t="shared" ref="G18:H18" si="3">G54</f>
        <v>0</v>
      </c>
      <c r="H18" s="4">
        <f t="shared" si="3"/>
        <v>0</v>
      </c>
      <c r="I18" s="4">
        <v>39727</v>
      </c>
      <c r="J18" s="4">
        <v>104889</v>
      </c>
      <c r="K18" s="4">
        <v>1008</v>
      </c>
      <c r="L18" s="4">
        <v>1891</v>
      </c>
      <c r="M18" s="4">
        <v>1251</v>
      </c>
      <c r="N18" s="4">
        <v>3119</v>
      </c>
      <c r="O18" s="7">
        <f>C18+E18+G18+I18+K18+M18</f>
        <v>70908</v>
      </c>
      <c r="P18" s="8">
        <f>D18+F18+H18+J18+L18+N18</f>
        <v>193217</v>
      </c>
      <c r="Q18" s="4">
        <v>91524</v>
      </c>
      <c r="R18" s="4">
        <v>584246</v>
      </c>
      <c r="S18" s="7">
        <f t="shared" si="1"/>
        <v>162432</v>
      </c>
      <c r="T18" s="8">
        <f t="shared" si="1"/>
        <v>777463</v>
      </c>
    </row>
    <row r="19" spans="1:20" ht="15.75" x14ac:dyDescent="0.25">
      <c r="A19" s="5">
        <v>14</v>
      </c>
      <c r="B19" s="4" t="s">
        <v>28</v>
      </c>
      <c r="C19" s="4">
        <v>249</v>
      </c>
      <c r="D19" s="6">
        <v>1459</v>
      </c>
      <c r="E19" s="4">
        <v>7596</v>
      </c>
      <c r="F19" s="6">
        <v>10398</v>
      </c>
      <c r="G19" s="4">
        <v>19396</v>
      </c>
      <c r="H19" s="6">
        <v>21098</v>
      </c>
      <c r="I19" s="4">
        <v>7472</v>
      </c>
      <c r="J19" s="6">
        <v>9769</v>
      </c>
      <c r="K19" s="6">
        <v>132</v>
      </c>
      <c r="L19" s="6">
        <v>199</v>
      </c>
      <c r="M19" s="4">
        <v>0</v>
      </c>
      <c r="N19" s="6">
        <v>0</v>
      </c>
      <c r="O19" s="7">
        <f t="shared" si="2"/>
        <v>34845</v>
      </c>
      <c r="P19" s="8">
        <f t="shared" si="0"/>
        <v>42923</v>
      </c>
      <c r="Q19" s="4">
        <v>42048</v>
      </c>
      <c r="R19" s="6">
        <v>238171</v>
      </c>
      <c r="S19" s="7">
        <f t="shared" si="1"/>
        <v>76893</v>
      </c>
      <c r="T19" s="8">
        <f t="shared" si="1"/>
        <v>281094</v>
      </c>
    </row>
    <row r="20" spans="1:20" ht="15.75" x14ac:dyDescent="0.25">
      <c r="A20" s="5">
        <v>15</v>
      </c>
      <c r="B20" s="4" t="s">
        <v>29</v>
      </c>
      <c r="C20" s="4">
        <v>1697</v>
      </c>
      <c r="D20" s="6">
        <v>2854</v>
      </c>
      <c r="E20" s="4">
        <v>13002</v>
      </c>
      <c r="F20" s="6">
        <v>58655</v>
      </c>
      <c r="G20" s="4">
        <v>6296</v>
      </c>
      <c r="H20" s="6">
        <v>6939</v>
      </c>
      <c r="I20" s="4">
        <v>4991</v>
      </c>
      <c r="J20" s="6">
        <v>13251</v>
      </c>
      <c r="K20" s="6">
        <v>47</v>
      </c>
      <c r="L20" s="6">
        <v>57</v>
      </c>
      <c r="M20" s="4">
        <v>0</v>
      </c>
      <c r="N20" s="6">
        <v>0</v>
      </c>
      <c r="O20" s="7">
        <f t="shared" si="2"/>
        <v>26033</v>
      </c>
      <c r="P20" s="8">
        <f t="shared" si="0"/>
        <v>81756</v>
      </c>
      <c r="Q20" s="4">
        <v>14779</v>
      </c>
      <c r="R20" s="6">
        <v>30843</v>
      </c>
      <c r="S20" s="7">
        <f t="shared" si="1"/>
        <v>40812</v>
      </c>
      <c r="T20" s="8">
        <f t="shared" si="1"/>
        <v>112599</v>
      </c>
    </row>
    <row r="21" spans="1:20" ht="15.75" x14ac:dyDescent="0.25">
      <c r="A21" s="5">
        <v>16</v>
      </c>
      <c r="B21" s="5" t="s">
        <v>30</v>
      </c>
      <c r="C21" s="5">
        <v>17824</v>
      </c>
      <c r="D21" s="10">
        <v>18943</v>
      </c>
      <c r="E21" s="5">
        <v>57412</v>
      </c>
      <c r="F21" s="10">
        <v>53206</v>
      </c>
      <c r="G21" s="5">
        <v>682</v>
      </c>
      <c r="H21" s="10">
        <v>1060</v>
      </c>
      <c r="I21" s="5">
        <v>760</v>
      </c>
      <c r="J21" s="10">
        <v>1105</v>
      </c>
      <c r="K21" s="10">
        <v>0</v>
      </c>
      <c r="L21" s="10">
        <v>0</v>
      </c>
      <c r="M21" s="5">
        <v>853</v>
      </c>
      <c r="N21" s="10">
        <v>827</v>
      </c>
      <c r="O21" s="7">
        <f t="shared" si="2"/>
        <v>77531</v>
      </c>
      <c r="P21" s="8">
        <f t="shared" si="0"/>
        <v>75141</v>
      </c>
      <c r="Q21" s="5">
        <v>213167</v>
      </c>
      <c r="R21" s="10">
        <v>444127</v>
      </c>
      <c r="S21" s="7">
        <f t="shared" si="1"/>
        <v>290698</v>
      </c>
      <c r="T21" s="8">
        <f t="shared" si="1"/>
        <v>519268</v>
      </c>
    </row>
    <row r="22" spans="1:20" ht="15.75" x14ac:dyDescent="0.25">
      <c r="A22" s="5">
        <v>17</v>
      </c>
      <c r="B22" s="4" t="s">
        <v>31</v>
      </c>
      <c r="C22" s="4">
        <v>31303</v>
      </c>
      <c r="D22" s="6">
        <v>42924</v>
      </c>
      <c r="E22" s="4">
        <v>67102</v>
      </c>
      <c r="F22" s="6">
        <v>204952</v>
      </c>
      <c r="G22" s="4">
        <v>32</v>
      </c>
      <c r="H22" s="6">
        <v>37</v>
      </c>
      <c r="I22" s="4">
        <v>7721</v>
      </c>
      <c r="J22" s="6">
        <v>12851</v>
      </c>
      <c r="K22" s="6">
        <v>0</v>
      </c>
      <c r="L22" s="6">
        <v>0</v>
      </c>
      <c r="M22" s="4">
        <v>115</v>
      </c>
      <c r="N22" s="6">
        <v>256</v>
      </c>
      <c r="O22" s="7">
        <f t="shared" si="2"/>
        <v>106273</v>
      </c>
      <c r="P22" s="8">
        <f t="shared" si="0"/>
        <v>261020</v>
      </c>
      <c r="Q22" s="4">
        <v>418658</v>
      </c>
      <c r="R22" s="10">
        <v>1422983</v>
      </c>
      <c r="S22" s="7">
        <f t="shared" si="1"/>
        <v>524931</v>
      </c>
      <c r="T22" s="8">
        <f t="shared" si="1"/>
        <v>1684003</v>
      </c>
    </row>
    <row r="23" spans="1:20" ht="15.75" x14ac:dyDescent="0.25">
      <c r="A23" s="5">
        <v>18</v>
      </c>
      <c r="B23" s="5" t="s">
        <v>32</v>
      </c>
      <c r="C23" s="5">
        <v>129589</v>
      </c>
      <c r="D23" s="10">
        <v>364839</v>
      </c>
      <c r="E23" s="5">
        <v>100045</v>
      </c>
      <c r="F23" s="10">
        <v>355843</v>
      </c>
      <c r="G23" s="5">
        <v>0</v>
      </c>
      <c r="H23" s="10">
        <v>0</v>
      </c>
      <c r="I23" s="5">
        <v>21</v>
      </c>
      <c r="J23" s="10">
        <v>29</v>
      </c>
      <c r="K23" s="10">
        <v>0</v>
      </c>
      <c r="L23" s="10">
        <v>0</v>
      </c>
      <c r="M23" s="5">
        <v>0</v>
      </c>
      <c r="N23" s="11">
        <v>0</v>
      </c>
      <c r="O23" s="7">
        <f t="shared" si="2"/>
        <v>229655</v>
      </c>
      <c r="P23" s="8">
        <f t="shared" si="0"/>
        <v>720711</v>
      </c>
      <c r="Q23" s="5">
        <v>332904</v>
      </c>
      <c r="R23" s="10">
        <v>851307</v>
      </c>
      <c r="S23" s="7">
        <f t="shared" si="1"/>
        <v>562559</v>
      </c>
      <c r="T23" s="8">
        <f t="shared" si="1"/>
        <v>1572018</v>
      </c>
    </row>
    <row r="24" spans="1:20" ht="15.75" x14ac:dyDescent="0.25">
      <c r="A24" s="5">
        <v>19</v>
      </c>
      <c r="B24" s="5" t="s">
        <v>33</v>
      </c>
      <c r="C24" s="5">
        <v>0</v>
      </c>
      <c r="D24" s="10">
        <v>0</v>
      </c>
      <c r="E24" s="5">
        <v>326</v>
      </c>
      <c r="F24" s="10">
        <v>1824</v>
      </c>
      <c r="G24" s="5">
        <v>0</v>
      </c>
      <c r="H24" s="10">
        <v>0</v>
      </c>
      <c r="I24" s="5">
        <v>0</v>
      </c>
      <c r="J24" s="10">
        <v>0</v>
      </c>
      <c r="K24" s="10">
        <v>0</v>
      </c>
      <c r="L24" s="10">
        <v>0</v>
      </c>
      <c r="M24" s="5">
        <v>0</v>
      </c>
      <c r="N24" s="11">
        <v>0</v>
      </c>
      <c r="O24" s="7">
        <f t="shared" si="2"/>
        <v>326</v>
      </c>
      <c r="P24" s="8">
        <f t="shared" si="0"/>
        <v>1824</v>
      </c>
      <c r="Q24" s="5">
        <v>0</v>
      </c>
      <c r="R24" s="10">
        <v>0</v>
      </c>
      <c r="S24" s="7">
        <f t="shared" si="1"/>
        <v>326</v>
      </c>
      <c r="T24" s="8">
        <f t="shared" si="1"/>
        <v>1824</v>
      </c>
    </row>
    <row r="25" spans="1:20" ht="15.75" x14ac:dyDescent="0.25">
      <c r="A25" s="5">
        <v>20</v>
      </c>
      <c r="B25" s="4" t="s">
        <v>34</v>
      </c>
      <c r="C25" s="4">
        <v>6985</v>
      </c>
      <c r="D25" s="6">
        <v>4412</v>
      </c>
      <c r="E25" s="4">
        <v>67695</v>
      </c>
      <c r="F25" s="6">
        <v>104601</v>
      </c>
      <c r="G25" s="4">
        <v>3562</v>
      </c>
      <c r="H25" s="6">
        <v>4882</v>
      </c>
      <c r="I25" s="4">
        <v>15446</v>
      </c>
      <c r="J25" s="6">
        <v>32782</v>
      </c>
      <c r="K25" s="6">
        <v>198</v>
      </c>
      <c r="L25" s="6">
        <v>728</v>
      </c>
      <c r="M25" s="4">
        <v>12894</v>
      </c>
      <c r="N25" s="6">
        <v>30426</v>
      </c>
      <c r="O25" s="7">
        <f t="shared" si="2"/>
        <v>106780</v>
      </c>
      <c r="P25" s="8">
        <f>D25+F25+H25+J25+L25+N25</f>
        <v>177831</v>
      </c>
      <c r="Q25" s="4">
        <v>834032</v>
      </c>
      <c r="R25" s="6">
        <v>2091625</v>
      </c>
      <c r="S25" s="7">
        <f t="shared" si="1"/>
        <v>940812</v>
      </c>
      <c r="T25" s="8">
        <f>P25+R25</f>
        <v>2269456</v>
      </c>
    </row>
    <row r="26" spans="1:20" ht="15.75" x14ac:dyDescent="0.25">
      <c r="A26" s="5">
        <v>21</v>
      </c>
      <c r="B26" s="4" t="s">
        <v>35</v>
      </c>
      <c r="C26" s="4">
        <v>6105</v>
      </c>
      <c r="D26" s="6">
        <v>56756</v>
      </c>
      <c r="E26" s="4">
        <v>73649</v>
      </c>
      <c r="F26" s="6">
        <v>265798</v>
      </c>
      <c r="G26" s="4">
        <v>82209</v>
      </c>
      <c r="H26" s="6">
        <v>183065</v>
      </c>
      <c r="I26" s="4">
        <v>1707</v>
      </c>
      <c r="J26" s="6">
        <v>16443</v>
      </c>
      <c r="K26" s="6">
        <v>120</v>
      </c>
      <c r="L26" s="6">
        <v>2151</v>
      </c>
      <c r="M26" s="4">
        <v>1391</v>
      </c>
      <c r="N26" s="6">
        <v>58299</v>
      </c>
      <c r="O26" s="7">
        <f t="shared" si="2"/>
        <v>165181</v>
      </c>
      <c r="P26" s="8">
        <f>D26+F26+H26+J26+L26+N26</f>
        <v>582512</v>
      </c>
      <c r="Q26" s="4">
        <v>1150343</v>
      </c>
      <c r="R26" s="6">
        <v>3832208</v>
      </c>
      <c r="S26" s="7">
        <f t="shared" si="1"/>
        <v>1315524</v>
      </c>
      <c r="T26" s="8">
        <f t="shared" si="1"/>
        <v>4414720</v>
      </c>
    </row>
    <row r="27" spans="1:20" ht="15.75" x14ac:dyDescent="0.25">
      <c r="A27" s="5">
        <v>22</v>
      </c>
      <c r="B27" s="4" t="s">
        <v>36</v>
      </c>
      <c r="C27" s="4">
        <v>7825</v>
      </c>
      <c r="D27" s="6">
        <v>16361</v>
      </c>
      <c r="E27" s="4">
        <v>813</v>
      </c>
      <c r="F27" s="6">
        <v>1669</v>
      </c>
      <c r="G27" s="4">
        <v>0</v>
      </c>
      <c r="H27" s="6">
        <v>0</v>
      </c>
      <c r="I27" s="4">
        <v>0</v>
      </c>
      <c r="J27" s="6">
        <v>0</v>
      </c>
      <c r="K27" s="6">
        <v>0</v>
      </c>
      <c r="L27" s="6">
        <v>0</v>
      </c>
      <c r="M27" s="4">
        <v>49</v>
      </c>
      <c r="N27" s="6">
        <v>837</v>
      </c>
      <c r="O27" s="7">
        <f t="shared" si="2"/>
        <v>8687</v>
      </c>
      <c r="P27" s="8">
        <f t="shared" si="0"/>
        <v>18867</v>
      </c>
      <c r="Q27" s="4">
        <v>5269</v>
      </c>
      <c r="R27" s="6">
        <v>9015</v>
      </c>
      <c r="S27" s="7">
        <f t="shared" si="1"/>
        <v>13956</v>
      </c>
      <c r="T27" s="8">
        <f t="shared" si="1"/>
        <v>27882</v>
      </c>
    </row>
    <row r="28" spans="1:20" ht="15.75" x14ac:dyDescent="0.25">
      <c r="A28" s="5">
        <v>23</v>
      </c>
      <c r="B28" s="4" t="s">
        <v>37</v>
      </c>
      <c r="C28" s="4">
        <v>70607</v>
      </c>
      <c r="D28" s="6">
        <v>81581</v>
      </c>
      <c r="E28" s="4">
        <v>589</v>
      </c>
      <c r="F28" s="6">
        <v>1185</v>
      </c>
      <c r="G28" s="4">
        <v>0</v>
      </c>
      <c r="H28" s="6">
        <v>0</v>
      </c>
      <c r="I28" s="4">
        <v>94</v>
      </c>
      <c r="J28" s="6">
        <v>76</v>
      </c>
      <c r="K28" s="6">
        <v>0</v>
      </c>
      <c r="L28" s="6">
        <v>0</v>
      </c>
      <c r="M28" s="4">
        <v>28</v>
      </c>
      <c r="N28" s="6">
        <v>423</v>
      </c>
      <c r="O28" s="7">
        <f t="shared" si="2"/>
        <v>71318</v>
      </c>
      <c r="P28" s="8">
        <f t="shared" si="0"/>
        <v>83265</v>
      </c>
      <c r="Q28" s="4">
        <v>409</v>
      </c>
      <c r="R28" s="6">
        <v>203</v>
      </c>
      <c r="S28" s="7">
        <f t="shared" si="1"/>
        <v>71727</v>
      </c>
      <c r="T28" s="8">
        <f t="shared" si="1"/>
        <v>83468</v>
      </c>
    </row>
    <row r="29" spans="1:20" ht="15.75" x14ac:dyDescent="0.25">
      <c r="A29" s="5">
        <v>24</v>
      </c>
      <c r="B29" s="4" t="s">
        <v>38</v>
      </c>
      <c r="C29" s="4">
        <v>21051</v>
      </c>
      <c r="D29" s="6">
        <v>54618</v>
      </c>
      <c r="E29" s="4">
        <v>59</v>
      </c>
      <c r="F29" s="6">
        <v>528</v>
      </c>
      <c r="G29" s="4">
        <v>0</v>
      </c>
      <c r="H29" s="6">
        <v>0</v>
      </c>
      <c r="I29" s="4">
        <v>0</v>
      </c>
      <c r="J29" s="6">
        <v>0</v>
      </c>
      <c r="K29" s="6">
        <v>0</v>
      </c>
      <c r="L29" s="6">
        <v>0</v>
      </c>
      <c r="M29" s="4">
        <v>0</v>
      </c>
      <c r="N29" s="6">
        <v>0</v>
      </c>
      <c r="O29" s="7">
        <f t="shared" si="2"/>
        <v>21110</v>
      </c>
      <c r="P29" s="8">
        <f t="shared" si="0"/>
        <v>55146</v>
      </c>
      <c r="Q29" s="4">
        <v>0</v>
      </c>
      <c r="R29" s="6">
        <v>0</v>
      </c>
      <c r="S29" s="7">
        <f t="shared" si="1"/>
        <v>21110</v>
      </c>
      <c r="T29" s="8">
        <f t="shared" si="1"/>
        <v>55146</v>
      </c>
    </row>
    <row r="30" spans="1:20" ht="15.75" x14ac:dyDescent="0.25">
      <c r="A30" s="5">
        <v>25</v>
      </c>
      <c r="B30" s="4" t="s">
        <v>39</v>
      </c>
      <c r="C30" s="4">
        <v>41401</v>
      </c>
      <c r="D30" s="6">
        <v>38813</v>
      </c>
      <c r="E30" s="4">
        <v>124</v>
      </c>
      <c r="F30" s="6">
        <v>42</v>
      </c>
      <c r="G30" s="4">
        <v>0</v>
      </c>
      <c r="H30" s="6">
        <v>0</v>
      </c>
      <c r="I30" s="4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 t="shared" si="2"/>
        <v>41525</v>
      </c>
      <c r="P30" s="8">
        <f>D30+F30</f>
        <v>38855</v>
      </c>
      <c r="Q30" s="12">
        <v>0</v>
      </c>
      <c r="R30" s="6">
        <v>0</v>
      </c>
      <c r="S30" s="7">
        <f t="shared" si="1"/>
        <v>41525</v>
      </c>
      <c r="T30" s="8">
        <f t="shared" si="1"/>
        <v>38855</v>
      </c>
    </row>
    <row r="31" spans="1:20" ht="15.75" x14ac:dyDescent="0.25">
      <c r="A31" s="5">
        <v>26</v>
      </c>
      <c r="B31" s="5" t="s">
        <v>40</v>
      </c>
      <c r="C31" s="5">
        <v>64960</v>
      </c>
      <c r="D31" s="10">
        <v>53385</v>
      </c>
      <c r="E31" s="5">
        <v>92213</v>
      </c>
      <c r="F31" s="10">
        <v>77361</v>
      </c>
      <c r="G31" s="5">
        <v>765</v>
      </c>
      <c r="H31" s="10">
        <v>394</v>
      </c>
      <c r="I31" s="5">
        <v>7122</v>
      </c>
      <c r="J31" s="10">
        <v>3395</v>
      </c>
      <c r="K31" s="10">
        <v>0</v>
      </c>
      <c r="L31" s="10">
        <v>0</v>
      </c>
      <c r="M31" s="5">
        <v>163</v>
      </c>
      <c r="N31" s="10">
        <v>829</v>
      </c>
      <c r="O31" s="7">
        <f>C31+E31+G31+I31+M31</f>
        <v>165223</v>
      </c>
      <c r="P31" s="8">
        <f t="shared" si="0"/>
        <v>135364</v>
      </c>
      <c r="Q31" s="13">
        <v>449837</v>
      </c>
      <c r="R31" s="10">
        <v>748448</v>
      </c>
      <c r="S31" s="7">
        <f t="shared" si="1"/>
        <v>615060</v>
      </c>
      <c r="T31" s="8">
        <f t="shared" si="1"/>
        <v>883812</v>
      </c>
    </row>
    <row r="32" spans="1:20" ht="15.75" x14ac:dyDescent="0.25">
      <c r="A32" s="5">
        <v>27</v>
      </c>
      <c r="B32" s="4" t="s">
        <v>53</v>
      </c>
      <c r="C32" s="4">
        <v>4324</v>
      </c>
      <c r="D32" s="4">
        <v>11495</v>
      </c>
      <c r="E32" s="4">
        <v>3309</v>
      </c>
      <c r="F32" s="4">
        <v>9312</v>
      </c>
      <c r="G32" s="4">
        <f t="shared" ref="G32:N32" si="4">G59</f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7">
        <f t="shared" si="2"/>
        <v>7633</v>
      </c>
      <c r="P32" s="8">
        <f t="shared" si="0"/>
        <v>20807</v>
      </c>
      <c r="Q32" s="12">
        <v>33990</v>
      </c>
      <c r="R32" s="12">
        <v>75364</v>
      </c>
      <c r="S32" s="7">
        <f t="shared" si="1"/>
        <v>41623</v>
      </c>
      <c r="T32" s="8">
        <f t="shared" si="1"/>
        <v>96171</v>
      </c>
    </row>
    <row r="33" spans="1:20" ht="15.75" x14ac:dyDescent="0.25">
      <c r="A33" s="5">
        <v>28</v>
      </c>
      <c r="B33" s="4" t="s">
        <v>41</v>
      </c>
      <c r="C33" s="4">
        <v>1925</v>
      </c>
      <c r="D33" s="6">
        <v>2294</v>
      </c>
      <c r="E33" s="4">
        <v>3902</v>
      </c>
      <c r="F33" s="6">
        <v>7121</v>
      </c>
      <c r="G33" s="4">
        <v>0</v>
      </c>
      <c r="H33" s="6">
        <v>0</v>
      </c>
      <c r="I33" s="4">
        <v>120268</v>
      </c>
      <c r="J33" s="6">
        <v>415101</v>
      </c>
      <c r="K33" s="6">
        <v>3301</v>
      </c>
      <c r="L33" s="6">
        <v>6812</v>
      </c>
      <c r="M33" s="4">
        <v>0</v>
      </c>
      <c r="N33" s="6">
        <v>0</v>
      </c>
      <c r="O33" s="7">
        <f t="shared" si="2"/>
        <v>129396</v>
      </c>
      <c r="P33" s="8">
        <f t="shared" si="0"/>
        <v>431328</v>
      </c>
      <c r="Q33" s="4">
        <v>35669</v>
      </c>
      <c r="R33" s="6">
        <v>301539</v>
      </c>
      <c r="S33" s="7">
        <f t="shared" si="1"/>
        <v>165065</v>
      </c>
      <c r="T33" s="8">
        <f t="shared" si="1"/>
        <v>732867</v>
      </c>
    </row>
    <row r="34" spans="1:20" ht="15.75" x14ac:dyDescent="0.25">
      <c r="A34" s="5">
        <v>29</v>
      </c>
      <c r="B34" s="4" t="s">
        <v>42</v>
      </c>
      <c r="C34" s="4">
        <v>79</v>
      </c>
      <c r="D34" s="6">
        <v>152</v>
      </c>
      <c r="E34" s="4">
        <v>49882</v>
      </c>
      <c r="F34" s="6">
        <v>93889</v>
      </c>
      <c r="G34" s="4">
        <v>1</v>
      </c>
      <c r="H34" s="6">
        <v>5</v>
      </c>
      <c r="I34" s="4">
        <v>21988</v>
      </c>
      <c r="J34" s="6">
        <v>69178</v>
      </c>
      <c r="K34" s="6">
        <v>1</v>
      </c>
      <c r="L34" s="6">
        <v>1</v>
      </c>
      <c r="M34" s="4">
        <v>298</v>
      </c>
      <c r="N34" s="6">
        <v>1018</v>
      </c>
      <c r="O34" s="7">
        <f t="shared" si="2"/>
        <v>72249</v>
      </c>
      <c r="P34" s="8">
        <f t="shared" si="0"/>
        <v>164243</v>
      </c>
      <c r="Q34" s="4">
        <v>231380</v>
      </c>
      <c r="R34" s="6">
        <v>755586</v>
      </c>
      <c r="S34" s="7">
        <f t="shared" si="1"/>
        <v>303629</v>
      </c>
      <c r="T34" s="8">
        <f t="shared" si="1"/>
        <v>919829</v>
      </c>
    </row>
    <row r="35" spans="1:20" ht="15.75" x14ac:dyDescent="0.25">
      <c r="A35" s="5">
        <v>30</v>
      </c>
      <c r="B35" s="4" t="s">
        <v>43</v>
      </c>
      <c r="C35" s="4">
        <v>887</v>
      </c>
      <c r="D35" s="6">
        <v>3577</v>
      </c>
      <c r="E35" s="4">
        <v>129</v>
      </c>
      <c r="F35" s="6">
        <v>764</v>
      </c>
      <c r="G35" s="4">
        <v>6503</v>
      </c>
      <c r="H35" s="6">
        <v>11964</v>
      </c>
      <c r="I35" s="4">
        <v>0</v>
      </c>
      <c r="J35" s="6">
        <v>0</v>
      </c>
      <c r="K35" s="6">
        <v>0</v>
      </c>
      <c r="L35" s="6">
        <v>0</v>
      </c>
      <c r="M35" s="4">
        <v>0</v>
      </c>
      <c r="N35" s="6">
        <v>0</v>
      </c>
      <c r="O35" s="7">
        <f t="shared" si="2"/>
        <v>7519</v>
      </c>
      <c r="P35" s="8">
        <f t="shared" si="0"/>
        <v>16305</v>
      </c>
      <c r="Q35" s="4">
        <v>3072</v>
      </c>
      <c r="R35" s="6">
        <v>16995</v>
      </c>
      <c r="S35" s="7">
        <f t="shared" si="1"/>
        <v>10591</v>
      </c>
      <c r="T35" s="8">
        <f t="shared" si="1"/>
        <v>33300</v>
      </c>
    </row>
    <row r="36" spans="1:20" ht="15.75" x14ac:dyDescent="0.25">
      <c r="A36" s="5">
        <v>31</v>
      </c>
      <c r="B36" s="4" t="s">
        <v>44</v>
      </c>
      <c r="C36" s="4">
        <v>135143</v>
      </c>
      <c r="D36" s="6">
        <v>319441</v>
      </c>
      <c r="E36" s="4">
        <v>90095</v>
      </c>
      <c r="F36" s="6">
        <v>261360</v>
      </c>
      <c r="G36" s="4">
        <v>0</v>
      </c>
      <c r="H36" s="9">
        <v>0</v>
      </c>
      <c r="I36" s="4">
        <v>0</v>
      </c>
      <c r="J36" s="6">
        <v>0</v>
      </c>
      <c r="K36" s="6">
        <v>0</v>
      </c>
      <c r="L36" s="6">
        <v>0</v>
      </c>
      <c r="M36" s="4">
        <v>0</v>
      </c>
      <c r="N36" s="6">
        <v>0</v>
      </c>
      <c r="O36" s="7">
        <f t="shared" si="2"/>
        <v>225238</v>
      </c>
      <c r="P36" s="8">
        <f t="shared" si="0"/>
        <v>580801</v>
      </c>
      <c r="Q36" s="4">
        <v>1651744</v>
      </c>
      <c r="R36" s="6">
        <v>3004391</v>
      </c>
      <c r="S36" s="7">
        <f t="shared" si="1"/>
        <v>1876982</v>
      </c>
      <c r="T36" s="8">
        <f t="shared" si="1"/>
        <v>3585192</v>
      </c>
    </row>
    <row r="37" spans="1:20" ht="15.75" x14ac:dyDescent="0.25">
      <c r="A37" s="5">
        <v>32</v>
      </c>
      <c r="B37" s="4" t="s">
        <v>45</v>
      </c>
      <c r="C37" s="4">
        <v>94509</v>
      </c>
      <c r="D37" s="6">
        <v>138254</v>
      </c>
      <c r="E37" s="4">
        <v>235062</v>
      </c>
      <c r="F37" s="6">
        <v>254121</v>
      </c>
      <c r="G37" s="4">
        <v>770</v>
      </c>
      <c r="H37" s="6">
        <v>350</v>
      </c>
      <c r="I37" s="4">
        <v>3465</v>
      </c>
      <c r="J37" s="6">
        <v>3491</v>
      </c>
      <c r="K37" s="6">
        <v>0</v>
      </c>
      <c r="L37" s="6">
        <v>0</v>
      </c>
      <c r="M37" s="4">
        <v>51</v>
      </c>
      <c r="N37" s="6">
        <v>178</v>
      </c>
      <c r="O37" s="7">
        <f t="shared" si="2"/>
        <v>333857</v>
      </c>
      <c r="P37" s="8">
        <f t="shared" si="0"/>
        <v>396394</v>
      </c>
      <c r="Q37" s="4">
        <v>1622301</v>
      </c>
      <c r="R37" s="6">
        <v>963381</v>
      </c>
      <c r="S37" s="7">
        <f t="shared" si="1"/>
        <v>1956158</v>
      </c>
      <c r="T37" s="8">
        <f t="shared" si="1"/>
        <v>1359775</v>
      </c>
    </row>
    <row r="38" spans="1:20" ht="15.75" x14ac:dyDescent="0.25">
      <c r="A38" s="5">
        <v>33</v>
      </c>
      <c r="B38" s="4" t="s">
        <v>46</v>
      </c>
      <c r="C38" s="4">
        <v>3032</v>
      </c>
      <c r="D38" s="6">
        <v>4485</v>
      </c>
      <c r="E38" s="4">
        <v>14689</v>
      </c>
      <c r="F38" s="6">
        <v>23397</v>
      </c>
      <c r="G38" s="4">
        <v>99</v>
      </c>
      <c r="H38" s="6">
        <v>141</v>
      </c>
      <c r="I38" s="4">
        <v>0</v>
      </c>
      <c r="J38" s="6">
        <v>0</v>
      </c>
      <c r="K38" s="6">
        <v>0</v>
      </c>
      <c r="L38" s="6">
        <v>0</v>
      </c>
      <c r="M38" s="4">
        <v>0</v>
      </c>
      <c r="N38" s="6">
        <v>0</v>
      </c>
      <c r="O38" s="7">
        <f t="shared" si="2"/>
        <v>17820</v>
      </c>
      <c r="P38" s="8">
        <f t="shared" si="0"/>
        <v>28023</v>
      </c>
      <c r="Q38" s="4">
        <v>39214</v>
      </c>
      <c r="R38" s="6">
        <v>53035</v>
      </c>
      <c r="S38" s="7">
        <f t="shared" si="1"/>
        <v>57034</v>
      </c>
      <c r="T38" s="8">
        <f t="shared" si="1"/>
        <v>81058</v>
      </c>
    </row>
    <row r="39" spans="1:20" ht="15.75" x14ac:dyDescent="0.25">
      <c r="A39" s="5">
        <v>34</v>
      </c>
      <c r="B39" s="4" t="s">
        <v>47</v>
      </c>
      <c r="C39" s="4">
        <v>5131</v>
      </c>
      <c r="D39" s="4">
        <v>7970</v>
      </c>
      <c r="E39" s="4">
        <v>137615</v>
      </c>
      <c r="F39" s="4">
        <v>354283</v>
      </c>
      <c r="G39" s="4">
        <v>1516</v>
      </c>
      <c r="H39" s="4">
        <v>3434</v>
      </c>
      <c r="I39" s="4">
        <v>46980</v>
      </c>
      <c r="J39" s="4">
        <v>59962</v>
      </c>
      <c r="K39" s="4">
        <v>4</v>
      </c>
      <c r="L39" s="4">
        <v>10</v>
      </c>
      <c r="M39" s="4">
        <v>1350</v>
      </c>
      <c r="N39" s="4">
        <v>972</v>
      </c>
      <c r="O39" s="7">
        <f t="shared" si="2"/>
        <v>192596</v>
      </c>
      <c r="P39" s="8">
        <f t="shared" si="0"/>
        <v>426631</v>
      </c>
      <c r="Q39" s="4">
        <v>1046503</v>
      </c>
      <c r="R39" s="4">
        <v>1940277</v>
      </c>
      <c r="S39" s="7">
        <f t="shared" si="1"/>
        <v>1239099</v>
      </c>
      <c r="T39" s="8">
        <f t="shared" si="1"/>
        <v>2366908</v>
      </c>
    </row>
    <row r="40" spans="1:20" ht="15.75" x14ac:dyDescent="0.25">
      <c r="A40" s="5">
        <v>35</v>
      </c>
      <c r="B40" s="4" t="s">
        <v>48</v>
      </c>
      <c r="C40" s="4">
        <v>160</v>
      </c>
      <c r="D40" s="6">
        <v>77</v>
      </c>
      <c r="E40" s="4">
        <v>5731</v>
      </c>
      <c r="F40" s="6">
        <v>19130</v>
      </c>
      <c r="G40" s="4">
        <v>14</v>
      </c>
      <c r="H40" s="6">
        <v>2</v>
      </c>
      <c r="I40" s="4">
        <v>10309</v>
      </c>
      <c r="J40" s="6">
        <v>27498</v>
      </c>
      <c r="K40" s="6">
        <v>0</v>
      </c>
      <c r="L40" s="6">
        <v>0</v>
      </c>
      <c r="M40" s="4">
        <v>96</v>
      </c>
      <c r="N40" s="6">
        <v>25</v>
      </c>
      <c r="O40" s="7">
        <f t="shared" si="2"/>
        <v>16310</v>
      </c>
      <c r="P40" s="8">
        <f t="shared" si="0"/>
        <v>46732</v>
      </c>
      <c r="Q40" s="4">
        <v>139948</v>
      </c>
      <c r="R40" s="6">
        <v>345919</v>
      </c>
      <c r="S40" s="7">
        <f t="shared" si="1"/>
        <v>156258</v>
      </c>
      <c r="T40" s="8">
        <f t="shared" si="1"/>
        <v>392651</v>
      </c>
    </row>
    <row r="41" spans="1:20" ht="15.75" x14ac:dyDescent="0.25">
      <c r="A41" s="5">
        <v>36</v>
      </c>
      <c r="B41" s="4" t="s">
        <v>54</v>
      </c>
      <c r="C41" s="4">
        <v>29842</v>
      </c>
      <c r="D41" s="6">
        <v>34393</v>
      </c>
      <c r="E41" s="4">
        <v>228748</v>
      </c>
      <c r="F41" s="6">
        <v>297148</v>
      </c>
      <c r="G41" s="4">
        <v>3347</v>
      </c>
      <c r="H41" s="6">
        <v>4500</v>
      </c>
      <c r="I41" s="4">
        <v>1140</v>
      </c>
      <c r="J41" s="6">
        <v>1259</v>
      </c>
      <c r="K41" s="6">
        <v>0</v>
      </c>
      <c r="L41" s="6">
        <v>0</v>
      </c>
      <c r="M41" s="4">
        <v>323</v>
      </c>
      <c r="N41" s="6">
        <v>1509</v>
      </c>
      <c r="O41" s="7">
        <f t="shared" si="2"/>
        <v>263400</v>
      </c>
      <c r="P41" s="8">
        <f t="shared" si="0"/>
        <v>338809</v>
      </c>
      <c r="Q41" s="4">
        <v>288189</v>
      </c>
      <c r="R41" s="6">
        <v>1175996</v>
      </c>
      <c r="S41" s="7">
        <f t="shared" si="1"/>
        <v>551589</v>
      </c>
      <c r="T41" s="8">
        <f t="shared" si="1"/>
        <v>1514805</v>
      </c>
    </row>
    <row r="42" spans="1:20" ht="15.75" x14ac:dyDescent="0.25">
      <c r="A42" s="18" t="s">
        <v>49</v>
      </c>
      <c r="B42" s="19"/>
      <c r="C42" s="7">
        <f>SUM(C6:C41)</f>
        <v>835373</v>
      </c>
      <c r="D42" s="8">
        <f t="shared" ref="D42:P42" si="5">SUM(D6:D41)</f>
        <v>1596480</v>
      </c>
      <c r="E42" s="7">
        <f t="shared" si="5"/>
        <v>1997985</v>
      </c>
      <c r="F42" s="8">
        <f t="shared" si="5"/>
        <v>3340997</v>
      </c>
      <c r="G42" s="7">
        <f t="shared" si="5"/>
        <v>134015</v>
      </c>
      <c r="H42" s="8">
        <f t="shared" si="5"/>
        <v>247041</v>
      </c>
      <c r="I42" s="7">
        <f t="shared" si="5"/>
        <v>310009</v>
      </c>
      <c r="J42" s="8">
        <f t="shared" si="5"/>
        <v>822135</v>
      </c>
      <c r="K42" s="8">
        <f t="shared" si="5"/>
        <v>5065</v>
      </c>
      <c r="L42" s="8">
        <f t="shared" si="5"/>
        <v>12647</v>
      </c>
      <c r="M42" s="7">
        <f t="shared" si="5"/>
        <v>36760</v>
      </c>
      <c r="N42" s="8">
        <f t="shared" si="5"/>
        <v>211885</v>
      </c>
      <c r="O42" s="7">
        <f>SUM(O6:O41)</f>
        <v>3319207</v>
      </c>
      <c r="P42" s="8">
        <f t="shared" si="5"/>
        <v>6231185</v>
      </c>
      <c r="Q42" s="7">
        <f>SUM(Q6:Q41)</f>
        <v>13086792</v>
      </c>
      <c r="R42" s="8">
        <f>SUM(R6:R41)</f>
        <v>26169865</v>
      </c>
      <c r="S42" s="8">
        <f>SUM(S6:S41)</f>
        <v>16405999</v>
      </c>
      <c r="T42" s="8">
        <f>SUM(T6:T41)</f>
        <v>32401050</v>
      </c>
    </row>
  </sheetData>
  <mergeCells count="14">
    <mergeCell ref="A1:T1"/>
    <mergeCell ref="A2:T2"/>
    <mergeCell ref="S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3:R3"/>
    <mergeCell ref="A42:B42"/>
  </mergeCells>
  <pageMargins left="0.5118110236220472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2016-07-11T06:04:04Z</dcterms:modified>
</cp:coreProperties>
</file>